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5" windowWidth="20115" windowHeight="9270"/>
  </bookViews>
  <sheets>
    <sheet name="Top25DrugsByPayment" sheetId="1" r:id="rId1"/>
  </sheets>
  <calcPr calcId="145621"/>
</workbook>
</file>

<file path=xl/calcChain.xml><?xml version="1.0" encoding="utf-8"?>
<calcChain xmlns="http://schemas.openxmlformats.org/spreadsheetml/2006/main">
  <c r="K10" i="1"/>
  <c r="L37" s="1"/>
  <c r="L18" l="1"/>
  <c r="K31"/>
  <c r="K24"/>
  <c r="L31"/>
  <c r="K14"/>
  <c r="K32"/>
  <c r="K27"/>
  <c r="K15"/>
  <c r="L15"/>
  <c r="L22"/>
  <c r="K28"/>
  <c r="L35"/>
  <c r="L26"/>
  <c r="K20"/>
  <c r="K34"/>
  <c r="K22"/>
  <c r="K35"/>
  <c r="K16"/>
  <c r="K23"/>
  <c r="K30"/>
  <c r="K36"/>
  <c r="K13"/>
  <c r="K19"/>
  <c r="K26"/>
  <c r="L19"/>
  <c r="L14"/>
  <c r="L27"/>
  <c r="K18"/>
  <c r="L23"/>
  <c r="L30"/>
  <c r="L34"/>
  <c r="L16"/>
  <c r="L20"/>
  <c r="L24"/>
  <c r="L28"/>
  <c r="L32"/>
  <c r="L36"/>
  <c r="K17"/>
  <c r="K21"/>
  <c r="K25"/>
  <c r="K29"/>
  <c r="K33"/>
  <c r="K37"/>
  <c r="L13"/>
  <c r="L17"/>
  <c r="L21"/>
  <c r="L25"/>
  <c r="L29"/>
  <c r="L33"/>
</calcChain>
</file>

<file path=xl/sharedStrings.xml><?xml version="1.0" encoding="utf-8"?>
<sst xmlns="http://schemas.openxmlformats.org/spreadsheetml/2006/main" count="43" uniqueCount="43">
  <si>
    <t>Nevada Medicaid</t>
  </si>
  <si>
    <t>Top 25 All Drugs Ranked by Payment Amount</t>
  </si>
  <si>
    <t>All Drugs Total Payment for Period:</t>
  </si>
  <si>
    <t xml:space="preserve">Drug Name  </t>
  </si>
  <si>
    <t>Total Claim Count</t>
  </si>
  <si>
    <t>Total Payment Amount</t>
  </si>
  <si>
    <t>Total Ingredient Cost</t>
  </si>
  <si>
    <t>Total U &amp; C Amount</t>
  </si>
  <si>
    <t>Avg Quantity Per Rx</t>
  </si>
  <si>
    <t>Avg Days Supply Per Rx</t>
  </si>
  <si>
    <t>Avg Payment Per Rx</t>
  </si>
  <si>
    <t>% Total Payment</t>
  </si>
  <si>
    <t>Accumulative Payment %</t>
  </si>
  <si>
    <t>LEDIPASVIR-SOFOSBUVIR                                      *</t>
  </si>
  <si>
    <t>ARIPIPRAZOLE                                               *</t>
  </si>
  <si>
    <t>SOFOSBUVIR                                                 *</t>
  </si>
  <si>
    <t>ANTIHEMOPHILIC FACTOR (RECOMBINANT) PLASMA/ALBLUMIN FREE   *</t>
  </si>
  <si>
    <t>PALIVIZUMAB                                                *</t>
  </si>
  <si>
    <t>INSULIN GLARGINE                                           *</t>
  </si>
  <si>
    <t>PALIPERIDONE PALMITATE                                     *</t>
  </si>
  <si>
    <t>ESOMEPRAZOLE MAGNESIUM                                     *</t>
  </si>
  <si>
    <t>QUETIAPINE FUMARATE                                        *</t>
  </si>
  <si>
    <t>FLUTICASONE-SALMETEROL                                     *</t>
  </si>
  <si>
    <t>ALBUTEROL SULFATE                                          *</t>
  </si>
  <si>
    <t>LURASIDONE HCL                                             *</t>
  </si>
  <si>
    <t>GLUCOSE BLOOD                                              *</t>
  </si>
  <si>
    <t>ANTIHEMOPHILIC FACTOR/VON WILLEBRAND FACTOR COMPLEX (HUMAN)*</t>
  </si>
  <si>
    <t>CORTICOTROPIN                                              *</t>
  </si>
  <si>
    <t>OXYCODONE HCL                                              *</t>
  </si>
  <si>
    <t>EMTRICITABINE-TENOFOVIR DISOPROXIL FUMARATE                *</t>
  </si>
  <si>
    <t>GUANFACINE HCL (ADHD)                                      *</t>
  </si>
  <si>
    <t>TIOTROPIUM BROMIDE MONOHYDRATE                             *</t>
  </si>
  <si>
    <t>OXYCODONE W/ ACETAMINOPHEN                                 *</t>
  </si>
  <si>
    <t>HYDROCODONE-ACETAMINOPHEN                                  *</t>
  </si>
  <si>
    <t>PREGABALIN                                                 *</t>
  </si>
  <si>
    <t>AMPHETAMINE-DEXTROAMPHETAMINE                              *</t>
  </si>
  <si>
    <t>Excludes NVPAD,NVMNOELIG,NVMNORX,MCO</t>
  </si>
  <si>
    <t>ANTIHEMOPHILIC FACTOR (RECOMBINANT)                        *</t>
  </si>
  <si>
    <t>For Service Period 1-01-2014 Through 12-31-2014</t>
  </si>
  <si>
    <t>Query Run 1/28/2015</t>
  </si>
  <si>
    <t>Count of Member</t>
  </si>
  <si>
    <t>Avg WAC</t>
  </si>
  <si>
    <t>MULTI-INGREDIENT COMPOUND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</si>
</sst>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12978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4" fillId="0" borderId="0" xfId="0" applyNumberFormat="1" applyFont="1" applyAlignment="1">
      <alignment horizontal="left" vertical="center"/>
    </xf>
    <xf numFmtId="49" fontId="0" fillId="0" borderId="0" xfId="0" applyNumberFormat="1"/>
    <xf numFmtId="0" fontId="0" fillId="0" borderId="0" xfId="0" applyFont="1" applyAlignment="1">
      <alignment horizontal="center"/>
    </xf>
    <xf numFmtId="44" fontId="0" fillId="0" borderId="0" xfId="2" applyFont="1"/>
    <xf numFmtId="164" fontId="1" fillId="0" borderId="0" xfId="1" applyNumberFormat="1" applyFont="1"/>
    <xf numFmtId="44" fontId="1" fillId="0" borderId="0" xfId="2" applyFont="1"/>
    <xf numFmtId="43" fontId="1" fillId="0" borderId="0" xfId="1" applyFont="1"/>
    <xf numFmtId="49" fontId="6" fillId="2" borderId="3" xfId="0" applyNumberFormat="1" applyFont="1" applyFill="1" applyBorder="1" applyAlignment="1">
      <alignment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44" fontId="6" fillId="2" borderId="3" xfId="2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44" fontId="6" fillId="2" borderId="4" xfId="2" applyFont="1" applyFill="1" applyBorder="1" applyAlignment="1">
      <alignment horizontal="center" vertical="center" wrapText="1"/>
    </xf>
    <xf numFmtId="0" fontId="7" fillId="0" borderId="3" xfId="0" applyFont="1" applyBorder="1"/>
    <xf numFmtId="164" fontId="7" fillId="0" borderId="3" xfId="1" applyNumberFormat="1" applyFont="1" applyBorder="1"/>
    <xf numFmtId="44" fontId="7" fillId="0" borderId="3" xfId="2" applyFont="1" applyBorder="1"/>
    <xf numFmtId="43" fontId="7" fillId="0" borderId="3" xfId="1" applyFont="1" applyBorder="1"/>
    <xf numFmtId="10" fontId="0" fillId="0" borderId="3" xfId="3" applyNumberFormat="1" applyFont="1" applyBorder="1"/>
    <xf numFmtId="0" fontId="7" fillId="0" borderId="3" xfId="0" applyFont="1" applyBorder="1" applyAlignment="1">
      <alignment shrinkToFit="1"/>
    </xf>
    <xf numFmtId="0" fontId="0" fillId="0" borderId="5" xfId="0" applyBorder="1"/>
    <xf numFmtId="164" fontId="0" fillId="0" borderId="5" xfId="1" applyNumberFormat="1" applyFont="1" applyBorder="1"/>
    <xf numFmtId="44" fontId="0" fillId="0" borderId="5" xfId="2" applyFont="1" applyBorder="1"/>
    <xf numFmtId="43" fontId="0" fillId="0" borderId="5" xfId="1" applyFont="1" applyBorder="1"/>
    <xf numFmtId="10" fontId="0" fillId="0" borderId="5" xfId="3" applyNumberFormat="1" applyFont="1" applyBorder="1"/>
    <xf numFmtId="10" fontId="8" fillId="0" borderId="5" xfId="3" applyNumberFormat="1" applyFont="1" applyFill="1" applyBorder="1" applyAlignment="1">
      <alignment horizontal="right"/>
    </xf>
    <xf numFmtId="49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49" fontId="6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 vertical="center"/>
    </xf>
    <xf numFmtId="44" fontId="5" fillId="0" borderId="2" xfId="0" applyNumberFormat="1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61A60E"/>
  </sheetPr>
  <dimension ref="A7:M39"/>
  <sheetViews>
    <sheetView tabSelected="1" zoomScaleNormal="100" workbookViewId="0"/>
  </sheetViews>
  <sheetFormatPr defaultColWidth="8.85546875" defaultRowHeight="15"/>
  <cols>
    <col min="1" max="1" width="68.7109375" bestFit="1" customWidth="1"/>
    <col min="2" max="2" width="10.7109375" customWidth="1"/>
    <col min="3" max="3" width="9" bestFit="1" customWidth="1"/>
    <col min="4" max="4" width="15.28515625" bestFit="1" customWidth="1"/>
    <col min="5" max="5" width="10.5703125" bestFit="1" customWidth="1"/>
    <col min="6" max="7" width="15.28515625" bestFit="1" customWidth="1"/>
    <col min="8" max="8" width="11.5703125" bestFit="1" customWidth="1"/>
    <col min="9" max="9" width="6.85546875" customWidth="1"/>
    <col min="10" max="10" width="12.5703125" bestFit="1" customWidth="1"/>
    <col min="11" max="11" width="7.7109375" customWidth="1"/>
    <col min="12" max="12" width="11.28515625" customWidth="1"/>
  </cols>
  <sheetData>
    <row r="7" spans="1:13" s="1" customFormat="1" ht="15.75">
      <c r="A7" s="30" t="s">
        <v>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3" s="1" customFormat="1" ht="15.75">
      <c r="A8" s="30" t="s">
        <v>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3" s="1" customFormat="1" ht="15.75" thickBot="1">
      <c r="A9" s="31" t="s">
        <v>38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2"/>
    </row>
    <row r="10" spans="1:13" s="1" customFormat="1" ht="17.25">
      <c r="A10" s="3"/>
      <c r="B10" s="3"/>
      <c r="C10" s="4"/>
      <c r="D10" s="5"/>
      <c r="E10" s="5"/>
      <c r="F10" s="5"/>
      <c r="G10" s="32" t="s">
        <v>2</v>
      </c>
      <c r="H10" s="32"/>
      <c r="I10" s="32"/>
      <c r="J10" s="32"/>
      <c r="K10" s="33">
        <f>SUM(D13:D37)</f>
        <v>81267586</v>
      </c>
      <c r="L10" s="33"/>
      <c r="M10" s="5"/>
    </row>
    <row r="11" spans="1:13" s="1" customFormat="1">
      <c r="A11" s="6"/>
      <c r="B11" s="6"/>
      <c r="C11" s="7"/>
      <c r="D11" s="8"/>
      <c r="E11" s="8"/>
      <c r="F11" s="8"/>
      <c r="G11" s="8"/>
      <c r="H11" s="9"/>
      <c r="I11" s="9"/>
      <c r="J11" s="8"/>
    </row>
    <row r="12" spans="1:13" s="1" customFormat="1" ht="51">
      <c r="A12" s="10" t="s">
        <v>3</v>
      </c>
      <c r="B12" s="29" t="s">
        <v>40</v>
      </c>
      <c r="C12" s="11" t="s">
        <v>4</v>
      </c>
      <c r="D12" s="12" t="s">
        <v>5</v>
      </c>
      <c r="E12" s="12" t="s">
        <v>41</v>
      </c>
      <c r="F12" s="12" t="s">
        <v>6</v>
      </c>
      <c r="G12" s="12" t="s">
        <v>7</v>
      </c>
      <c r="H12" s="13" t="s">
        <v>8</v>
      </c>
      <c r="I12" s="13" t="s">
        <v>9</v>
      </c>
      <c r="J12" s="12" t="s">
        <v>10</v>
      </c>
      <c r="K12" s="14" t="s">
        <v>11</v>
      </c>
      <c r="L12" s="14" t="s">
        <v>12</v>
      </c>
    </row>
    <row r="13" spans="1:13" ht="14.45" customHeight="1">
      <c r="A13" s="15" t="s">
        <v>14</v>
      </c>
      <c r="B13" s="15">
        <v>3101</v>
      </c>
      <c r="C13" s="16">
        <v>16074</v>
      </c>
      <c r="D13" s="17">
        <v>13433530.67</v>
      </c>
      <c r="E13" s="17">
        <v>163.495125238095</v>
      </c>
      <c r="F13" s="17">
        <v>14571771.68</v>
      </c>
      <c r="G13" s="17">
        <v>18142538.640000001</v>
      </c>
      <c r="H13" s="18">
        <v>33.313000000000002</v>
      </c>
      <c r="I13" s="18">
        <v>28.9</v>
      </c>
      <c r="J13" s="17">
        <v>835.73</v>
      </c>
      <c r="K13" s="19">
        <f>D13/$K$10</f>
        <v>0.16529998405514346</v>
      </c>
      <c r="L13" s="19">
        <f>SUM($D$13:D13)/$K$10</f>
        <v>0.16529998405514346</v>
      </c>
    </row>
    <row r="14" spans="1:13" ht="14.45" customHeight="1">
      <c r="A14" s="15" t="s">
        <v>15</v>
      </c>
      <c r="B14" s="15">
        <v>126</v>
      </c>
      <c r="C14" s="16">
        <v>428</v>
      </c>
      <c r="D14" s="17">
        <v>11882983.359999999</v>
      </c>
      <c r="E14" s="17">
        <v>1000</v>
      </c>
      <c r="F14" s="17">
        <v>12164237.470000001</v>
      </c>
      <c r="G14" s="17">
        <v>21861479.969999999</v>
      </c>
      <c r="H14" s="18">
        <v>28</v>
      </c>
      <c r="I14" s="18">
        <v>28</v>
      </c>
      <c r="J14" s="17">
        <v>27763.98</v>
      </c>
      <c r="K14" s="19">
        <f t="shared" ref="K14:K37" si="0">D14/$K$10</f>
        <v>0.14622045448722937</v>
      </c>
      <c r="L14" s="19">
        <f>SUM($D$13:D14)/$K$10</f>
        <v>0.31152043854237288</v>
      </c>
    </row>
    <row r="15" spans="1:13" ht="14.45" customHeight="1">
      <c r="A15" s="15" t="s">
        <v>18</v>
      </c>
      <c r="B15" s="15">
        <v>3415</v>
      </c>
      <c r="C15" s="16">
        <v>13193</v>
      </c>
      <c r="D15" s="17">
        <v>3658179.69</v>
      </c>
      <c r="E15" s="17">
        <v>20.553889999999999</v>
      </c>
      <c r="F15" s="17">
        <v>4487732.9000000004</v>
      </c>
      <c r="G15" s="17">
        <v>6024820.3399999999</v>
      </c>
      <c r="H15" s="18">
        <v>17.376000000000001</v>
      </c>
      <c r="I15" s="18">
        <v>35.21</v>
      </c>
      <c r="J15" s="17">
        <v>277.27999999999997</v>
      </c>
      <c r="K15" s="19">
        <f t="shared" si="0"/>
        <v>4.50140070605764E-2</v>
      </c>
      <c r="L15" s="19">
        <f>SUM($D$13:D15)/$K$10</f>
        <v>0.35653444560294928</v>
      </c>
    </row>
    <row r="16" spans="1:13" ht="14.45" customHeight="1">
      <c r="A16" s="15" t="s">
        <v>22</v>
      </c>
      <c r="B16" s="15">
        <v>3324</v>
      </c>
      <c r="C16" s="16">
        <v>13230</v>
      </c>
      <c r="D16" s="17">
        <v>3358830.62</v>
      </c>
      <c r="E16" s="17">
        <v>14.052544444444401</v>
      </c>
      <c r="F16" s="17">
        <v>3766566.09</v>
      </c>
      <c r="G16" s="17">
        <v>4887152.74</v>
      </c>
      <c r="H16" s="18">
        <v>58.027999999999999</v>
      </c>
      <c r="I16" s="18">
        <v>30.35</v>
      </c>
      <c r="J16" s="17">
        <v>253.88</v>
      </c>
      <c r="K16" s="19">
        <f t="shared" si="0"/>
        <v>4.1330508082275265E-2</v>
      </c>
      <c r="L16" s="19">
        <f>SUM($D$13:D16)/$K$10</f>
        <v>0.39786495368522456</v>
      </c>
    </row>
    <row r="17" spans="1:12" ht="14.45" customHeight="1">
      <c r="A17" s="15" t="s">
        <v>21</v>
      </c>
      <c r="B17" s="15">
        <v>4101</v>
      </c>
      <c r="C17" s="16">
        <v>24983</v>
      </c>
      <c r="D17" s="17">
        <v>3223066.58</v>
      </c>
      <c r="E17" s="17">
        <v>4.1604682608695596</v>
      </c>
      <c r="F17" s="17">
        <v>3415455.6</v>
      </c>
      <c r="G17" s="17">
        <v>11001944.59</v>
      </c>
      <c r="H17" s="18">
        <v>42.807000000000002</v>
      </c>
      <c r="I17" s="18">
        <v>28.09</v>
      </c>
      <c r="J17" s="17">
        <v>129.01</v>
      </c>
      <c r="K17" s="19">
        <f t="shared" si="0"/>
        <v>3.9659927637077839E-2</v>
      </c>
      <c r="L17" s="19">
        <f>SUM($D$13:D17)/$K$10</f>
        <v>0.43752488132230238</v>
      </c>
    </row>
    <row r="18" spans="1:12" ht="14.45" customHeight="1">
      <c r="A18" s="15" t="s">
        <v>19</v>
      </c>
      <c r="B18" s="15">
        <v>358</v>
      </c>
      <c r="C18" s="16">
        <v>2199</v>
      </c>
      <c r="D18" s="17">
        <v>3102746.95</v>
      </c>
      <c r="E18" s="17">
        <v>1289.369332</v>
      </c>
      <c r="F18" s="17">
        <v>3198055.54</v>
      </c>
      <c r="G18" s="17">
        <v>4084757.3</v>
      </c>
      <c r="H18" s="18">
        <v>1.2250000000000001</v>
      </c>
      <c r="I18" s="18">
        <v>27.72</v>
      </c>
      <c r="J18" s="17">
        <v>1410.98</v>
      </c>
      <c r="K18" s="19">
        <f t="shared" si="0"/>
        <v>3.8179391104345095E-2</v>
      </c>
      <c r="L18" s="19">
        <f>SUM($D$13:D18)/$K$10</f>
        <v>0.47570427242664748</v>
      </c>
    </row>
    <row r="19" spans="1:12" ht="14.45" customHeight="1">
      <c r="A19" s="15" t="s">
        <v>24</v>
      </c>
      <c r="B19" s="15">
        <v>1005</v>
      </c>
      <c r="C19" s="16">
        <v>4217</v>
      </c>
      <c r="D19" s="17">
        <v>3035970.18</v>
      </c>
      <c r="E19" s="17">
        <v>28.178000000000001</v>
      </c>
      <c r="F19" s="17">
        <v>3199146</v>
      </c>
      <c r="G19" s="17">
        <v>4049578.87</v>
      </c>
      <c r="H19" s="18">
        <v>31.963999999999999</v>
      </c>
      <c r="I19" s="18">
        <v>28.11</v>
      </c>
      <c r="J19" s="17">
        <v>719.94</v>
      </c>
      <c r="K19" s="19">
        <f t="shared" si="0"/>
        <v>3.7357701015014767E-2</v>
      </c>
      <c r="L19" s="19">
        <f>SUM($D$13:D19)/$K$10</f>
        <v>0.51306197344166227</v>
      </c>
    </row>
    <row r="20" spans="1:12" ht="14.45" customHeight="1">
      <c r="A20" s="15" t="s">
        <v>20</v>
      </c>
      <c r="B20" s="15">
        <v>2844</v>
      </c>
      <c r="C20" s="16">
        <v>14139</v>
      </c>
      <c r="D20" s="17">
        <v>2986252.54</v>
      </c>
      <c r="E20" s="17">
        <v>6.4686336842105296</v>
      </c>
      <c r="F20" s="17">
        <v>3424686.0800000001</v>
      </c>
      <c r="G20" s="17">
        <v>4406620</v>
      </c>
      <c r="H20" s="18">
        <v>32.573999999999998</v>
      </c>
      <c r="I20" s="18">
        <v>30.61</v>
      </c>
      <c r="J20" s="17">
        <v>211.21</v>
      </c>
      <c r="K20" s="19">
        <f t="shared" si="0"/>
        <v>3.6745924014526532E-2</v>
      </c>
      <c r="L20" s="19">
        <f>SUM($D$13:D20)/$K$10</f>
        <v>0.54980789745618874</v>
      </c>
    </row>
    <row r="21" spans="1:12" ht="14.45" customHeight="1">
      <c r="A21" s="20" t="s">
        <v>23</v>
      </c>
      <c r="B21" s="20">
        <v>22776</v>
      </c>
      <c r="C21" s="16">
        <v>68661</v>
      </c>
      <c r="D21" s="17">
        <v>2880831.98</v>
      </c>
      <c r="E21" s="17">
        <v>0.97608194915254198</v>
      </c>
      <c r="F21" s="17">
        <v>2963210.15</v>
      </c>
      <c r="G21" s="17">
        <v>4888346.3099999996</v>
      </c>
      <c r="H21" s="18">
        <v>57.643999999999998</v>
      </c>
      <c r="I21" s="18">
        <v>21.75</v>
      </c>
      <c r="J21" s="17">
        <v>41.96</v>
      </c>
      <c r="K21" s="19">
        <f t="shared" si="0"/>
        <v>3.5448720969760317E-2</v>
      </c>
      <c r="L21" s="19">
        <f>SUM($D$13:D21)/$K$10</f>
        <v>0.58525661842594912</v>
      </c>
    </row>
    <row r="22" spans="1:12" ht="14.45" customHeight="1">
      <c r="A22" s="15" t="s">
        <v>25</v>
      </c>
      <c r="B22" s="15">
        <v>6391</v>
      </c>
      <c r="C22" s="16">
        <v>23421</v>
      </c>
      <c r="D22" s="17">
        <v>2789778</v>
      </c>
      <c r="E22" s="17">
        <v>0.74773671052631596</v>
      </c>
      <c r="F22" s="17">
        <v>2862760.76</v>
      </c>
      <c r="G22" s="17">
        <v>3565584.1</v>
      </c>
      <c r="H22" s="18">
        <v>99.5</v>
      </c>
      <c r="I22" s="18">
        <v>29.84</v>
      </c>
      <c r="J22" s="17">
        <v>119.11</v>
      </c>
      <c r="K22" s="19">
        <f t="shared" si="0"/>
        <v>3.4328299108084742E-2</v>
      </c>
      <c r="L22" s="19">
        <f>SUM($D$13:D22)/$K$10</f>
        <v>0.61958491753403377</v>
      </c>
    </row>
    <row r="23" spans="1:12" ht="14.45" customHeight="1">
      <c r="A23" s="15" t="s">
        <v>13</v>
      </c>
      <c r="B23" s="15">
        <v>55</v>
      </c>
      <c r="C23" s="16">
        <v>94</v>
      </c>
      <c r="D23" s="17">
        <v>2763618.16</v>
      </c>
      <c r="E23" s="17">
        <v>1125</v>
      </c>
      <c r="F23" s="17">
        <v>3016084.36</v>
      </c>
      <c r="G23" s="17">
        <v>5307937.43</v>
      </c>
      <c r="H23" s="18">
        <v>28</v>
      </c>
      <c r="I23" s="18">
        <v>28</v>
      </c>
      <c r="J23" s="17">
        <v>29400.19</v>
      </c>
      <c r="K23" s="19">
        <f t="shared" si="0"/>
        <v>3.4006401519050905E-2</v>
      </c>
      <c r="L23" s="19">
        <f>SUM($D$13:D23)/$K$10</f>
        <v>0.65359131905308476</v>
      </c>
    </row>
    <row r="24" spans="1:12" ht="14.45" customHeight="1">
      <c r="A24" s="20" t="s">
        <v>27</v>
      </c>
      <c r="B24" s="20">
        <v>14</v>
      </c>
      <c r="C24" s="16">
        <v>49</v>
      </c>
      <c r="D24" s="17">
        <v>2761434.44</v>
      </c>
      <c r="E24" s="17">
        <v>4065.732</v>
      </c>
      <c r="F24" s="17">
        <v>2761201.2</v>
      </c>
      <c r="G24" s="17">
        <v>3403776.4</v>
      </c>
      <c r="H24" s="18">
        <v>8.7759999999999998</v>
      </c>
      <c r="I24" s="18">
        <v>15.43</v>
      </c>
      <c r="J24" s="17">
        <v>56355.8</v>
      </c>
      <c r="K24" s="19">
        <f t="shared" si="0"/>
        <v>3.3979530781189933E-2</v>
      </c>
      <c r="L24" s="19">
        <f>SUM($D$13:D24)/$K$10</f>
        <v>0.68757084983427463</v>
      </c>
    </row>
    <row r="25" spans="1:12" ht="14.45" customHeight="1">
      <c r="A25" s="15" t="s">
        <v>17</v>
      </c>
      <c r="B25" s="15">
        <v>254</v>
      </c>
      <c r="C25" s="16">
        <v>909</v>
      </c>
      <c r="D25" s="17">
        <v>2390921.4</v>
      </c>
      <c r="E25" s="17">
        <v>2541.6999999999998</v>
      </c>
      <c r="F25" s="17">
        <v>2471538.7599999998</v>
      </c>
      <c r="G25" s="17">
        <v>6324893.7699999996</v>
      </c>
      <c r="H25" s="18">
        <v>1.07</v>
      </c>
      <c r="I25" s="18">
        <v>28.32</v>
      </c>
      <c r="J25" s="17">
        <v>2630.28</v>
      </c>
      <c r="K25" s="19">
        <f t="shared" si="0"/>
        <v>2.9420357090464085E-2</v>
      </c>
      <c r="L25" s="19">
        <f>SUM($D$13:D25)/$K$10</f>
        <v>0.71699120692473872</v>
      </c>
    </row>
    <row r="26" spans="1:12" ht="14.45" customHeight="1">
      <c r="A26" s="15" t="s">
        <v>37</v>
      </c>
      <c r="B26" s="15">
        <v>8</v>
      </c>
      <c r="C26" s="16">
        <v>70</v>
      </c>
      <c r="D26" s="17">
        <v>2352173.23</v>
      </c>
      <c r="E26" s="17">
        <v>1.25322580645161</v>
      </c>
      <c r="F26" s="17">
        <v>2392206.73</v>
      </c>
      <c r="G26" s="17">
        <v>5892769.1100000003</v>
      </c>
      <c r="H26" s="18">
        <v>24075.057000000001</v>
      </c>
      <c r="I26" s="18">
        <v>23.34</v>
      </c>
      <c r="J26" s="17">
        <v>33602.47</v>
      </c>
      <c r="K26" s="19">
        <f t="shared" si="0"/>
        <v>2.8943559736104379E-2</v>
      </c>
      <c r="L26" s="19">
        <f>SUM($D$13:D26)/$K$10</f>
        <v>0.74593476666084302</v>
      </c>
    </row>
    <row r="27" spans="1:12" ht="14.45" customHeight="1">
      <c r="A27" s="20" t="s">
        <v>28</v>
      </c>
      <c r="B27" s="20">
        <v>5391</v>
      </c>
      <c r="C27" s="16">
        <v>32003</v>
      </c>
      <c r="D27" s="17">
        <v>2325169.7799999998</v>
      </c>
      <c r="E27" s="17">
        <v>2.4953232307692299</v>
      </c>
      <c r="F27" s="17">
        <v>2637253.19</v>
      </c>
      <c r="G27" s="17">
        <v>5750784.9699999997</v>
      </c>
      <c r="H27" s="18">
        <v>100.21299999999999</v>
      </c>
      <c r="I27" s="18">
        <v>23.91</v>
      </c>
      <c r="J27" s="17">
        <v>72.650000000000006</v>
      </c>
      <c r="K27" s="19">
        <f t="shared" si="0"/>
        <v>2.8611281501581699E-2</v>
      </c>
      <c r="L27" s="19">
        <f>SUM($D$13:D27)/$K$10</f>
        <v>0.77454604816242478</v>
      </c>
    </row>
    <row r="28" spans="1:12" ht="14.45" customHeight="1">
      <c r="A28" s="15" t="s">
        <v>33</v>
      </c>
      <c r="B28" s="15">
        <v>31278</v>
      </c>
      <c r="C28" s="16">
        <v>103400</v>
      </c>
      <c r="D28" s="17">
        <v>2251763.71</v>
      </c>
      <c r="E28" s="17">
        <v>0.488097103448276</v>
      </c>
      <c r="F28" s="17">
        <v>2111650.85</v>
      </c>
      <c r="G28" s="17">
        <v>5748871.8899999997</v>
      </c>
      <c r="H28" s="18">
        <v>77.58</v>
      </c>
      <c r="I28" s="18">
        <v>18.7</v>
      </c>
      <c r="J28" s="17">
        <v>21.78</v>
      </c>
      <c r="K28" s="19">
        <f t="shared" si="0"/>
        <v>2.7708017683704792E-2</v>
      </c>
      <c r="L28" s="19">
        <f>SUM($D$13:D28)/$K$10</f>
        <v>0.80225406584612957</v>
      </c>
    </row>
    <row r="29" spans="1:12" ht="14.45" customHeight="1">
      <c r="A29" s="15" t="s">
        <v>30</v>
      </c>
      <c r="B29" s="15">
        <v>983</v>
      </c>
      <c r="C29" s="16">
        <v>6561</v>
      </c>
      <c r="D29" s="17">
        <v>1967399.46</v>
      </c>
      <c r="E29" s="17">
        <v>9.0534499999999998</v>
      </c>
      <c r="F29" s="17">
        <v>2058114.19</v>
      </c>
      <c r="G29" s="17">
        <v>2521746.5</v>
      </c>
      <c r="H29" s="18">
        <v>34.076000000000001</v>
      </c>
      <c r="I29" s="18">
        <v>29.61</v>
      </c>
      <c r="J29" s="17">
        <v>299.86</v>
      </c>
      <c r="K29" s="19">
        <f t="shared" si="0"/>
        <v>2.4208907349604306E-2</v>
      </c>
      <c r="L29" s="19">
        <f>SUM($D$13:D29)/$K$10</f>
        <v>0.82646297319573392</v>
      </c>
    </row>
    <row r="30" spans="1:12" ht="14.45" customHeight="1">
      <c r="A30" s="15" t="s">
        <v>26</v>
      </c>
      <c r="B30" s="15">
        <v>13</v>
      </c>
      <c r="C30" s="16">
        <v>163</v>
      </c>
      <c r="D30" s="17">
        <v>1948971.73</v>
      </c>
      <c r="E30" s="17">
        <v>1.1138461538461499</v>
      </c>
      <c r="F30" s="17">
        <v>1954729.98</v>
      </c>
      <c r="G30" s="17">
        <v>6780101.2800000003</v>
      </c>
      <c r="H30" s="18">
        <v>10600.416999999999</v>
      </c>
      <c r="I30" s="18">
        <v>18.260000000000002</v>
      </c>
      <c r="J30" s="17">
        <v>11956.88</v>
      </c>
      <c r="K30" s="19">
        <f t="shared" si="0"/>
        <v>2.3982153598114751E-2</v>
      </c>
      <c r="L30" s="19">
        <f>SUM($D$13:D30)/$K$10</f>
        <v>0.85044512679384876</v>
      </c>
    </row>
    <row r="31" spans="1:12" ht="14.45" customHeight="1">
      <c r="A31" s="15" t="s">
        <v>31</v>
      </c>
      <c r="B31" s="15">
        <v>2094</v>
      </c>
      <c r="C31" s="16">
        <v>9520</v>
      </c>
      <c r="D31" s="17">
        <v>1939180.47</v>
      </c>
      <c r="E31" s="17">
        <v>8.7045849999999998</v>
      </c>
      <c r="F31" s="17">
        <v>2525892.9300000002</v>
      </c>
      <c r="G31" s="17">
        <v>3518087.22</v>
      </c>
      <c r="H31" s="18">
        <v>31.390999999999998</v>
      </c>
      <c r="I31" s="18">
        <v>31.19</v>
      </c>
      <c r="J31" s="17">
        <v>203.7</v>
      </c>
      <c r="K31" s="19">
        <f t="shared" si="0"/>
        <v>2.3861671860168208E-2</v>
      </c>
      <c r="L31" s="19">
        <f>SUM($D$13:D31)/$K$10</f>
        <v>0.87430679865401695</v>
      </c>
    </row>
    <row r="32" spans="1:12" ht="14.45" customHeight="1">
      <c r="A32" s="15" t="s">
        <v>29</v>
      </c>
      <c r="B32" s="15">
        <v>333</v>
      </c>
      <c r="C32" s="16">
        <v>1626</v>
      </c>
      <c r="D32" s="17">
        <v>1846897.03</v>
      </c>
      <c r="E32" s="17">
        <v>42.774999999999999</v>
      </c>
      <c r="F32" s="17">
        <v>1971600.48</v>
      </c>
      <c r="G32" s="17">
        <v>2485251.5499999998</v>
      </c>
      <c r="H32" s="18">
        <v>28.664000000000001</v>
      </c>
      <c r="I32" s="18">
        <v>28.7</v>
      </c>
      <c r="J32" s="17">
        <v>1135.8499999999999</v>
      </c>
      <c r="K32" s="19">
        <f t="shared" si="0"/>
        <v>2.2726121457575965E-2</v>
      </c>
      <c r="L32" s="19">
        <f>SUM($D$13:D32)/$K$10</f>
        <v>0.89703292011159286</v>
      </c>
    </row>
    <row r="33" spans="1:12" ht="14.45" customHeight="1">
      <c r="A33" s="15" t="s">
        <v>35</v>
      </c>
      <c r="B33" s="15">
        <v>2079</v>
      </c>
      <c r="C33" s="16">
        <v>11438</v>
      </c>
      <c r="D33" s="17">
        <v>1781693.1</v>
      </c>
      <c r="E33" s="17">
        <v>2.6361623188405798</v>
      </c>
      <c r="F33" s="17">
        <v>1803721.46</v>
      </c>
      <c r="G33" s="17">
        <v>2404248.21</v>
      </c>
      <c r="H33" s="18">
        <v>42.872</v>
      </c>
      <c r="I33" s="18">
        <v>29.45</v>
      </c>
      <c r="J33" s="17">
        <v>155.77000000000001</v>
      </c>
      <c r="K33" s="19">
        <f t="shared" si="0"/>
        <v>2.1923785210009806E-2</v>
      </c>
      <c r="L33" s="19">
        <f>SUM($D$13:D33)/$K$10</f>
        <v>0.91895670532160256</v>
      </c>
    </row>
    <row r="34" spans="1:12">
      <c r="A34" s="15" t="s">
        <v>32</v>
      </c>
      <c r="B34" s="15">
        <v>12279</v>
      </c>
      <c r="C34" s="16">
        <v>36039</v>
      </c>
      <c r="D34" s="17">
        <v>1723205.47</v>
      </c>
      <c r="E34" s="17">
        <v>1.16536009009009</v>
      </c>
      <c r="F34" s="17">
        <v>1887241.99</v>
      </c>
      <c r="G34" s="17">
        <v>5152318.18</v>
      </c>
      <c r="H34" s="18">
        <v>78.375</v>
      </c>
      <c r="I34" s="18">
        <v>18.52</v>
      </c>
      <c r="J34" s="17">
        <v>47.82</v>
      </c>
      <c r="K34" s="19">
        <f t="shared" si="0"/>
        <v>2.1204093228510565E-2</v>
      </c>
      <c r="L34" s="19">
        <f>SUM($D$13:D34)/$K$10</f>
        <v>0.94016079855011314</v>
      </c>
    </row>
    <row r="35" spans="1:12">
      <c r="A35" s="15" t="s">
        <v>34</v>
      </c>
      <c r="B35" s="15">
        <v>1791</v>
      </c>
      <c r="C35" s="16">
        <v>7599</v>
      </c>
      <c r="D35" s="17">
        <v>1674347.41</v>
      </c>
      <c r="E35" s="17">
        <v>4.6778399999999998</v>
      </c>
      <c r="F35" s="17">
        <v>2073870.26</v>
      </c>
      <c r="G35" s="17">
        <v>2813824.9</v>
      </c>
      <c r="H35" s="18">
        <v>69.405000000000001</v>
      </c>
      <c r="I35" s="18">
        <v>29.74</v>
      </c>
      <c r="J35" s="17">
        <v>220.34</v>
      </c>
      <c r="K35" s="19">
        <f t="shared" si="0"/>
        <v>2.0602893384823809E-2</v>
      </c>
      <c r="L35" s="19">
        <f>SUM($D$13:D35)/$K$10</f>
        <v>0.96076369193493694</v>
      </c>
    </row>
    <row r="36" spans="1:12">
      <c r="A36" s="15" t="s">
        <v>42</v>
      </c>
      <c r="B36" s="15">
        <v>1451</v>
      </c>
      <c r="C36" s="16">
        <v>9851</v>
      </c>
      <c r="D36" s="17">
        <v>1617188.64</v>
      </c>
      <c r="E36" s="17"/>
      <c r="F36" s="17">
        <v>1462601.24</v>
      </c>
      <c r="G36" s="17">
        <v>7016764.0700000003</v>
      </c>
      <c r="H36" s="18">
        <v>205.90700000000001</v>
      </c>
      <c r="I36" s="18">
        <v>13.94</v>
      </c>
      <c r="J36" s="17">
        <v>164.16</v>
      </c>
      <c r="K36" s="19">
        <f t="shared" si="0"/>
        <v>1.9899553064120792E-2</v>
      </c>
      <c r="L36" s="19">
        <f>SUM($D$13:D36)/$K$10</f>
        <v>0.98066324499905777</v>
      </c>
    </row>
    <row r="37" spans="1:12">
      <c r="A37" s="15" t="s">
        <v>16</v>
      </c>
      <c r="B37" s="15">
        <v>7</v>
      </c>
      <c r="C37" s="16">
        <v>61</v>
      </c>
      <c r="D37" s="17">
        <v>1571451.4</v>
      </c>
      <c r="E37" s="17">
        <v>1.52</v>
      </c>
      <c r="F37" s="17">
        <v>1571161.04</v>
      </c>
      <c r="G37" s="17">
        <v>3720778.18</v>
      </c>
      <c r="H37" s="18">
        <v>17414.967000000001</v>
      </c>
      <c r="I37" s="18">
        <v>24.85</v>
      </c>
      <c r="J37" s="17">
        <v>25761.5</v>
      </c>
      <c r="K37" s="19">
        <f t="shared" si="0"/>
        <v>1.9336755000942195E-2</v>
      </c>
      <c r="L37" s="19">
        <f>SUM($D$13:D37)/$K$10</f>
        <v>1</v>
      </c>
    </row>
    <row r="38" spans="1:12">
      <c r="A38" s="21"/>
      <c r="B38" s="21"/>
      <c r="C38" s="22"/>
      <c r="D38" s="23"/>
      <c r="E38" s="23"/>
      <c r="F38" s="23"/>
      <c r="G38" s="23"/>
      <c r="H38" s="24"/>
      <c r="I38" s="24"/>
      <c r="J38" s="23"/>
      <c r="K38" s="25"/>
      <c r="L38" s="26" t="s">
        <v>36</v>
      </c>
    </row>
    <row r="39" spans="1:12">
      <c r="C39" s="27"/>
      <c r="D39" s="27"/>
      <c r="E39" s="27"/>
      <c r="F39" s="27"/>
      <c r="G39" s="27"/>
      <c r="H39" s="27"/>
      <c r="I39" s="27"/>
      <c r="J39" s="27"/>
      <c r="K39" s="27"/>
      <c r="L39" s="28" t="s">
        <v>39</v>
      </c>
    </row>
  </sheetData>
  <mergeCells count="5">
    <mergeCell ref="A7:L7"/>
    <mergeCell ref="A8:L8"/>
    <mergeCell ref="A9:L9"/>
    <mergeCell ref="G10:J10"/>
    <mergeCell ref="K10:L10"/>
  </mergeCells>
  <printOptions horizontalCentered="1"/>
  <pageMargins left="0.7" right="0.7" top="0.75" bottom="0.75" header="0.3" footer="0.3"/>
  <pageSetup scale="74" orientation="landscape" r:id="rId1"/>
  <headerFooter>
    <oddHeader>&amp;L&amp;G&amp;R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Top25DrugsByPayment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DCM</dc:creator>
  <cp:lastModifiedBy>mgriffith</cp:lastModifiedBy>
  <dcterms:created xsi:type="dcterms:W3CDTF">2015-01-29T17:27:06Z</dcterms:created>
  <dcterms:modified xsi:type="dcterms:W3CDTF">2015-01-29T22:02:18Z</dcterms:modified>
</cp:coreProperties>
</file>